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200" windowHeight="7245"/>
  </bookViews>
  <sheets>
    <sheet name="Unfall Summenempfehlung" sheetId="1" r:id="rId1"/>
  </sheets>
  <definedNames>
    <definedName name="_xlnm.Print_Area" localSheetId="0">'Unfall Summenempfehlung'!$A$1:$J$36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I8" i="1" l="1"/>
  <c r="I15" i="1" s="1"/>
  <c r="I9" i="1" l="1"/>
  <c r="I16" i="1" s="1"/>
  <c r="I17" i="1" s="1"/>
  <c r="I22" i="1" s="1"/>
  <c r="I25" i="1" l="1"/>
  <c r="I24" i="1"/>
  <c r="I23" i="1"/>
  <c r="I26" i="1"/>
</calcChain>
</file>

<file path=xl/sharedStrings.xml><?xml version="1.0" encoding="utf-8"?>
<sst xmlns="http://schemas.openxmlformats.org/spreadsheetml/2006/main" count="27" uniqueCount="27">
  <si>
    <t>Ergibt jährliches Nettoeinkommen:</t>
  </si>
  <si>
    <t>Ihr heutiges Alter:</t>
  </si>
  <si>
    <t>Dateneingaben und Annahmen:</t>
  </si>
  <si>
    <t>Zur Abdeckung der Versorgungslücke bis zum Renteneintritt:</t>
  </si>
  <si>
    <t>Ihre Versorgungslücken entsprechen folgendem Kapitalbedarf:</t>
  </si>
  <si>
    <t>Grundsumme ohne besondere Erweiterung:</t>
  </si>
  <si>
    <t>Mit Mehrleistung ab 90%:</t>
  </si>
  <si>
    <t>Mit Progression 350%:</t>
  </si>
  <si>
    <t>Mit Progression 500%:</t>
  </si>
  <si>
    <t>Versicherungssumme Unfall-Invalidität (gerundet auf volle 1.000 Euro):</t>
  </si>
  <si>
    <t>Ihren Kapitalbedarf könnten Sie mit folgenden Versicherungssummen decken:</t>
  </si>
  <si>
    <t>Ihr monatliches Nettoeinkommen:*</t>
  </si>
  <si>
    <t>Ihre geschätzte Versorgungslücke bei unfallbedingtem Einkommensverlust bis zum Renteneintritt:**</t>
  </si>
  <si>
    <t>Ihre geschätzte Versorgungslücke bei unfallbedingtem Einkommensverlust in der Rentenzeit:***</t>
  </si>
  <si>
    <t>Ab welchem Invaliditätsgrad würden Sie Ihr Einkommen voraussichtlich verlieren?****</t>
  </si>
  <si>
    <t>Zur Abdeckung der Versorgungslücke in der Rentenzeit:*****</t>
  </si>
  <si>
    <t>Insgesamt:******</t>
  </si>
  <si>
    <t>*Falls Sie Sonderzahlungen erhalten, teilen Sie das zusätzliche Nettoeinkommen durch 12 und addieren das Ergebnis zu Ihrem Monatsnettoeinkommen hinzu.</t>
  </si>
  <si>
    <t>**Durch eine unfallbedingte Behinderung kann es sein, dass Sie Ihren Beruf nicht mehr ausüben können und das Einkommen verlieren. Es wird vereinfachend angenommen, dass nach Abzug von eventuellen Erwerbsminderungsrenten rund die Hälfte des bisherigen Nettoeinkommens verloren geht. Ihre individuelle Versorgungssituation kann hiervon deutlich abweichen.</t>
  </si>
  <si>
    <t>***Wenn Ihr Einkommen durch eine unfallbedingte Behinderung verloren geht, können Sie auch weniger Rentenansprüche aufbauen. Es wird vereinfachend angenommen, dass Sie einen Verlust in Höhe der halben Versorgungslücke bis Renteneintritt absichern. Ihre individuelle Versorgungssituation kann hiervon deutlich abweichen.</t>
  </si>
  <si>
    <t>****Je nach Art der unfallbedingten Behinderung wird ein Invaliditätsgrad festgelegt. Es ist möglich, dass Sie auch schon bei Invaliditätsgraden von weniger als 100% Ihren Beruf nicht mehr ausüben können. Beispielsweise wird nach den üblichen Gliedertaxen der Verlust eines Beines mit 70% oder der Verlust beider Füße mit 80% bewertet. Ihre Versicherungssumme sollte so bemessen sein, dass Sie auch bei weniger als 100% Invaliditätsgrad eine angemessene Versorgung erreichen können. Wir empfehlen daher, ab mindestens 70% Unfallinvaliditätsgrad von der Möglichkeit eines Verlusts Ihres Berufs auszugehen. Ihr individueller Versorgungsbedarf kann hiervon deutlich abweichen.</t>
  </si>
  <si>
    <t>*****Angenommen wird eine durchschnittliche Lebenserwartung von 90 Jahren. Ihre individuelle Situation kann hiervon deutlich abweichen.</t>
  </si>
  <si>
    <t xml:space="preserve">******Es wurde keine verzinsliche Anlage der Versicherungsleistung angenommen, da die Höhe einer Verzinsung unsicher ist und zudem eine inflationsbedingte Entwertung stattfinden kann. </t>
  </si>
  <si>
    <t>© 2017 Prof. Dr. Matthias Beenken, Bochum, www.MatthiasBeenken.de</t>
  </si>
  <si>
    <t>(Keine Haftung für die Richtigkeit!)</t>
  </si>
  <si>
    <t>Individuelle Berechnung der Grundsumme zur Absicherung des Einkommens</t>
  </si>
  <si>
    <t>Mit Progression 225%: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</si>
</sst>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 &quot;Jahre&quot;"/>
    <numFmt numFmtId="165" formatCode="0\ &quot;%&quot;"/>
  </numFmts>
  <fonts count="1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sz val="11"/>
      <color rgb="FFFF0000"/>
      <name val="Calibri"/>
      <family val="2"/>
      <scheme val="minor"/>
    </font>
    <font>
      <sz val="9"/>
      <color theme="1"/>
      <name val="Calibri"/>
      <family val="2"/>
      <scheme val="minor"/>
    </font>
    <font>
      <b/>
      <sz val="13"/>
      <color theme="3"/>
      <name val="Calibri"/>
      <family val="2"/>
      <scheme val="minor"/>
    </font>
    <font>
      <sz val="8"/>
      <color theme="1"/>
      <name val="Calibri"/>
      <family val="2"/>
      <scheme val="minor"/>
    </font>
    <font>
      <sz val="10"/>
      <color theme="1"/>
      <name val="Calibri"/>
      <family val="2"/>
      <scheme val="minor"/>
    </font>
    <font>
      <b/>
      <sz val="14"/>
      <color theme="3"/>
      <name val="Calibri Light"/>
      <family val="2"/>
      <scheme val="major"/>
    </font>
    <font>
      <b/>
      <sz val="11"/>
      <color rgb="FFFF0000"/>
      <name val="Calibri"/>
      <family val="2"/>
      <scheme val="minor"/>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A7"/>
        <bgColor indexed="64"/>
      </patternFill>
    </fill>
    <fill>
      <patternFill patternType="solid">
        <fgColor rgb="FFE2E2E2"/>
        <bgColor indexed="64"/>
      </patternFill>
    </fill>
  </fills>
  <borders count="15">
    <border>
      <left/>
      <right/>
      <top/>
      <bottom/>
      <diagonal/>
    </border>
    <border>
      <left/>
      <right/>
      <top/>
      <bottom style="thick">
        <color theme="4"/>
      </bottom>
      <diagonal/>
    </border>
    <border>
      <left/>
      <right/>
      <top/>
      <bottom style="hair">
        <color theme="0" tint="-0.499984740745262"/>
      </bottom>
      <diagonal/>
    </border>
    <border>
      <left/>
      <right/>
      <top style="hair">
        <color theme="0" tint="-0.499984740745262"/>
      </top>
      <bottom/>
      <diagonal/>
    </border>
    <border>
      <left/>
      <right/>
      <top style="hair">
        <color theme="0" tint="-0.499984740745262"/>
      </top>
      <bottom style="hair">
        <color theme="0" tint="-0.499984740745262"/>
      </bottom>
      <diagonal/>
    </border>
    <border>
      <left/>
      <right style="hair">
        <color theme="1" tint="0.34998626667073579"/>
      </right>
      <top/>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right/>
      <top style="thick">
        <color theme="4"/>
      </top>
      <bottom/>
      <diagonal/>
    </border>
    <border>
      <left style="hair">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style="hair">
        <color theme="1" tint="0.34998626667073579"/>
      </left>
      <right/>
      <top/>
      <bottom style="hair">
        <color theme="1" tint="0.34998626667073579"/>
      </bottom>
      <diagonal/>
    </border>
    <border>
      <left/>
      <right/>
      <top/>
      <bottom style="hair">
        <color theme="1" tint="0.34998626667073579"/>
      </bottom>
      <diagonal/>
    </border>
    <border>
      <left/>
      <right style="hair">
        <color theme="1" tint="0.34998626667073579"/>
      </right>
      <top/>
      <bottom style="hair">
        <color theme="1" tint="0.34998626667073579"/>
      </bottom>
      <diagonal/>
    </border>
    <border>
      <left style="hair">
        <color theme="1" tint="0.34998626667073579"/>
      </left>
      <right style="hair">
        <color theme="1" tint="0.34998626667073579"/>
      </right>
      <top/>
      <bottom style="hair">
        <color theme="1" tint="0.34998626667073579"/>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cellStyleXfs>
  <cellXfs count="39">
    <xf numFmtId="0" fontId="0" fillId="0" borderId="0" xfId="0"/>
    <xf numFmtId="0" fontId="0" fillId="0" borderId="0" xfId="0" applyBorder="1"/>
    <xf numFmtId="0" fontId="0" fillId="0" borderId="0" xfId="0" applyAlignment="1">
      <alignment vertical="center"/>
    </xf>
    <xf numFmtId="0" fontId="10" fillId="2" borderId="0" xfId="0" applyFont="1" applyFill="1" applyAlignment="1">
      <alignment vertical="center"/>
    </xf>
    <xf numFmtId="0" fontId="0" fillId="2" borderId="0" xfId="0" applyFill="1"/>
    <xf numFmtId="0" fontId="3" fillId="2" borderId="0" xfId="4" applyFill="1" applyBorder="1"/>
    <xf numFmtId="0" fontId="0" fillId="2" borderId="0" xfId="0" applyFill="1" applyBorder="1"/>
    <xf numFmtId="0" fontId="7" fillId="2" borderId="0" xfId="0" applyFont="1" applyFill="1" applyAlignment="1">
      <alignment vertical="top"/>
    </xf>
    <xf numFmtId="0" fontId="8" fillId="2" borderId="4" xfId="0" applyFont="1" applyFill="1" applyBorder="1"/>
    <xf numFmtId="0" fontId="0" fillId="2" borderId="0" xfId="0" applyFill="1" applyAlignment="1">
      <alignment vertical="center"/>
    </xf>
    <xf numFmtId="0" fontId="8" fillId="2" borderId="4" xfId="0" applyFont="1" applyFill="1" applyBorder="1" applyAlignment="1">
      <alignment vertical="center"/>
    </xf>
    <xf numFmtId="0" fontId="8" fillId="2" borderId="3" xfId="0" applyFont="1" applyFill="1" applyBorder="1" applyAlignment="1">
      <alignment vertical="center"/>
    </xf>
    <xf numFmtId="0" fontId="4" fillId="2" borderId="0" xfId="0" applyFont="1" applyFill="1" applyAlignment="1">
      <alignment vertical="center"/>
    </xf>
    <xf numFmtId="0" fontId="11" fillId="3" borderId="0" xfId="4" applyFont="1" applyFill="1" applyBorder="1" applyAlignment="1">
      <alignment horizontal="left" vertical="center"/>
    </xf>
    <xf numFmtId="0" fontId="0" fillId="4" borderId="0" xfId="0" applyFill="1" applyAlignment="1">
      <alignment horizontal="left" vertical="center"/>
    </xf>
    <xf numFmtId="0" fontId="5" fillId="0" borderId="0" xfId="0" applyFont="1" applyBorder="1" applyAlignment="1">
      <alignment vertical="top" wrapText="1"/>
    </xf>
    <xf numFmtId="0" fontId="0" fillId="2" borderId="5" xfId="0" applyFill="1" applyBorder="1"/>
    <xf numFmtId="0" fontId="0" fillId="2" borderId="5" xfId="0" applyFill="1" applyBorder="1" applyAlignment="1">
      <alignment vertical="center"/>
    </xf>
    <xf numFmtId="0" fontId="0" fillId="2" borderId="7" xfId="0" applyFill="1" applyBorder="1"/>
    <xf numFmtId="44" fontId="0" fillId="5" borderId="6" xfId="1" applyFont="1" applyFill="1" applyBorder="1" applyAlignment="1" applyProtection="1">
      <alignment vertical="center"/>
      <protection locked="0"/>
    </xf>
    <xf numFmtId="0" fontId="8" fillId="2" borderId="2" xfId="0" applyFont="1" applyFill="1" applyBorder="1"/>
    <xf numFmtId="164" fontId="0" fillId="5" borderId="6" xfId="0" applyNumberFormat="1" applyFill="1" applyBorder="1" applyAlignment="1" applyProtection="1">
      <alignment horizontal="center" vertical="center"/>
      <protection locked="0"/>
    </xf>
    <xf numFmtId="165" fontId="0" fillId="5" borderId="6" xfId="2" applyNumberFormat="1" applyFont="1" applyFill="1" applyBorder="1" applyAlignment="1" applyProtection="1">
      <alignment horizontal="center" vertical="center"/>
      <protection locked="0"/>
    </xf>
    <xf numFmtId="0" fontId="0" fillId="0" borderId="7" xfId="0" applyBorder="1"/>
    <xf numFmtId="44" fontId="0" fillId="6" borderId="6" xfId="1" applyFont="1" applyFill="1" applyBorder="1" applyAlignment="1">
      <alignment horizontal="center" vertical="center"/>
    </xf>
    <xf numFmtId="44" fontId="0" fillId="6" borderId="14" xfId="1" applyFont="1" applyFill="1" applyBorder="1" applyAlignment="1">
      <alignment horizontal="center" vertical="center"/>
    </xf>
    <xf numFmtId="0" fontId="5" fillId="2" borderId="0" xfId="0" applyFont="1" applyFill="1" applyAlignment="1">
      <alignment horizontal="left" vertical="top"/>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6" fillId="0" borderId="1" xfId="4" applyFont="1" applyAlignment="1">
      <alignment horizontal="left" vertical="center"/>
    </xf>
    <xf numFmtId="0" fontId="5" fillId="0" borderId="0" xfId="0" applyFont="1" applyBorder="1" applyAlignment="1">
      <alignment horizontal="left" vertical="top" wrapText="1"/>
    </xf>
    <xf numFmtId="0" fontId="9" fillId="0" borderId="0" xfId="3" applyFont="1" applyAlignment="1">
      <alignment horizontal="left" vertical="center" wrapText="1"/>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cellXfs>
  <cellStyles count="5">
    <cellStyle name="Prozent" xfId="2" builtinId="5"/>
    <cellStyle name="Standard" xfId="0" builtinId="0"/>
    <cellStyle name="Überschrift" xfId="3" builtinId="15"/>
    <cellStyle name="Überschrift 1" xfId="4" builtinId="16"/>
    <cellStyle name="Währung" xfId="1" builtinId="4"/>
  </cellStyles>
  <dxfs count="0"/>
  <tableStyles count="0" defaultTableStyle="TableStyleMedium2" defaultPivotStyle="PivotStyleLight16"/>
  <colors>
    <mruColors>
      <color rgb="FFE2E2E2"/>
      <color rgb="FFFAFAFA"/>
      <color rgb="FFFF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abSelected="1" view="pageBreakPreview" zoomScale="90" zoomScaleNormal="100" zoomScaleSheetLayoutView="90" workbookViewId="0">
      <selection activeCell="I11" sqref="I11"/>
    </sheetView>
  </sheetViews>
  <sheetFormatPr baseColWidth="10" defaultRowHeight="15" x14ac:dyDescent="0.25"/>
  <cols>
    <col min="1" max="1" width="1.5703125" style="4" customWidth="1"/>
    <col min="2" max="2" width="4.42578125" customWidth="1"/>
    <col min="3" max="6" width="15.28515625" customWidth="1"/>
    <col min="7" max="7" width="12.5703125" customWidth="1"/>
    <col min="8" max="8" width="1.85546875" hidden="1" customWidth="1"/>
    <col min="9" max="9" width="17.7109375" customWidth="1"/>
    <col min="10" max="10" width="2.28515625" style="4" customWidth="1"/>
    <col min="11" max="11" width="14.140625" style="4" customWidth="1"/>
    <col min="12" max="17" width="11.42578125" style="4"/>
  </cols>
  <sheetData>
    <row r="1" spans="1:17" x14ac:dyDescent="0.25">
      <c r="B1" s="32" t="s">
        <v>25</v>
      </c>
      <c r="C1" s="32"/>
      <c r="D1" s="32"/>
      <c r="E1" s="32"/>
      <c r="F1" s="32"/>
      <c r="G1" s="32"/>
      <c r="H1" s="32"/>
      <c r="I1" s="32"/>
      <c r="K1" s="3"/>
    </row>
    <row r="2" spans="1:17" ht="5.0999999999999996" hidden="1" customHeight="1" x14ac:dyDescent="0.25">
      <c r="B2" s="32"/>
      <c r="C2" s="32"/>
      <c r="D2" s="32"/>
      <c r="E2" s="32"/>
      <c r="F2" s="32"/>
      <c r="G2" s="32"/>
      <c r="H2" s="32"/>
      <c r="I2" s="32"/>
    </row>
    <row r="3" spans="1:17" ht="27" customHeight="1" x14ac:dyDescent="0.25">
      <c r="B3" s="32"/>
      <c r="C3" s="32"/>
      <c r="D3" s="32"/>
      <c r="E3" s="32"/>
      <c r="F3" s="32"/>
      <c r="G3" s="32"/>
      <c r="H3" s="32"/>
      <c r="I3" s="32"/>
      <c r="K3" s="14"/>
    </row>
    <row r="4" spans="1:17" ht="39.950000000000003" customHeight="1" thickBot="1" x14ac:dyDescent="0.35">
      <c r="B4" s="30" t="s">
        <v>2</v>
      </c>
      <c r="C4" s="30"/>
      <c r="D4" s="30"/>
      <c r="E4" s="30"/>
      <c r="F4" s="30"/>
      <c r="G4" s="30"/>
      <c r="H4" s="30"/>
      <c r="I4" s="30"/>
      <c r="K4" s="13"/>
      <c r="L4" s="5"/>
    </row>
    <row r="5" spans="1:17" ht="14.1" customHeight="1" thickTop="1" x14ac:dyDescent="0.25">
      <c r="B5" s="4"/>
      <c r="C5" s="18"/>
      <c r="D5" s="4"/>
      <c r="E5" s="4"/>
      <c r="F5" s="4"/>
      <c r="G5" s="4"/>
      <c r="H5" s="4"/>
    </row>
    <row r="6" spans="1:17" s="2" customFormat="1" ht="15" customHeight="1" x14ac:dyDescent="0.25">
      <c r="A6" s="9"/>
      <c r="B6" s="33" t="s">
        <v>11</v>
      </c>
      <c r="C6" s="34"/>
      <c r="D6" s="34"/>
      <c r="E6" s="34"/>
      <c r="F6" s="34"/>
      <c r="G6" s="35"/>
      <c r="H6" s="10"/>
      <c r="I6" s="19">
        <v>2200</v>
      </c>
      <c r="J6" s="9"/>
      <c r="K6" s="3"/>
      <c r="L6" s="9"/>
      <c r="M6" s="9"/>
      <c r="N6" s="9"/>
      <c r="O6" s="9"/>
      <c r="P6" s="9"/>
      <c r="Q6" s="9"/>
    </row>
    <row r="7" spans="1:17" ht="15" customHeight="1" x14ac:dyDescent="0.25">
      <c r="A7" s="16"/>
      <c r="B7" s="27" t="s">
        <v>0</v>
      </c>
      <c r="C7" s="28"/>
      <c r="D7" s="28"/>
      <c r="E7" s="28"/>
      <c r="F7" s="28"/>
      <c r="G7" s="29"/>
      <c r="H7" s="20"/>
      <c r="I7" s="24">
        <f>I6*12</f>
        <v>26400</v>
      </c>
      <c r="K7" s="3"/>
    </row>
    <row r="8" spans="1:17" ht="30" customHeight="1" x14ac:dyDescent="0.25">
      <c r="A8" s="16"/>
      <c r="B8" s="27" t="s">
        <v>12</v>
      </c>
      <c r="C8" s="28"/>
      <c r="D8" s="28"/>
      <c r="E8" s="28"/>
      <c r="F8" s="28"/>
      <c r="G8" s="29"/>
      <c r="H8" s="20"/>
      <c r="I8" s="24">
        <f>I7*0.5</f>
        <v>13200</v>
      </c>
      <c r="K8" s="3"/>
    </row>
    <row r="9" spans="1:17" ht="30" customHeight="1" x14ac:dyDescent="0.25">
      <c r="A9" s="16"/>
      <c r="B9" s="27" t="s">
        <v>13</v>
      </c>
      <c r="C9" s="28"/>
      <c r="D9" s="28"/>
      <c r="E9" s="28"/>
      <c r="F9" s="28"/>
      <c r="G9" s="29"/>
      <c r="H9" s="20"/>
      <c r="I9" s="24">
        <f>I8*0.5</f>
        <v>6600</v>
      </c>
    </row>
    <row r="10" spans="1:17" s="2" customFormat="1" ht="15" customHeight="1" x14ac:dyDescent="0.25">
      <c r="A10" s="17"/>
      <c r="B10" s="33" t="s">
        <v>1</v>
      </c>
      <c r="C10" s="34"/>
      <c r="D10" s="34"/>
      <c r="E10" s="34"/>
      <c r="F10" s="34"/>
      <c r="G10" s="35"/>
      <c r="H10" s="11"/>
      <c r="I10" s="21">
        <v>35</v>
      </c>
      <c r="J10" s="9"/>
      <c r="K10" s="12"/>
      <c r="L10" s="9"/>
      <c r="M10" s="9"/>
      <c r="N10" s="9"/>
      <c r="O10" s="9"/>
      <c r="P10" s="9"/>
      <c r="Q10" s="9"/>
    </row>
    <row r="11" spans="1:17" s="2" customFormat="1" ht="15" customHeight="1" x14ac:dyDescent="0.25">
      <c r="A11" s="17"/>
      <c r="B11" s="27" t="s">
        <v>14</v>
      </c>
      <c r="C11" s="28"/>
      <c r="D11" s="28"/>
      <c r="E11" s="28"/>
      <c r="F11" s="28"/>
      <c r="G11" s="29"/>
      <c r="H11" s="10"/>
      <c r="I11" s="22">
        <v>100</v>
      </c>
      <c r="J11" s="9"/>
      <c r="K11" s="9"/>
      <c r="L11" s="12"/>
      <c r="M11" s="9"/>
      <c r="N11" s="9"/>
      <c r="O11" s="9"/>
      <c r="P11" s="9"/>
      <c r="Q11" s="9"/>
    </row>
    <row r="12" spans="1:17" ht="15" customHeight="1" x14ac:dyDescent="0.25">
      <c r="B12" s="4"/>
      <c r="C12" s="4"/>
      <c r="D12" s="4"/>
      <c r="E12" s="4"/>
      <c r="F12" s="4"/>
      <c r="G12" s="6"/>
      <c r="H12" s="4"/>
      <c r="I12" s="4"/>
    </row>
    <row r="13" spans="1:17" ht="39.950000000000003" customHeight="1" thickBot="1" x14ac:dyDescent="0.35">
      <c r="B13" s="30" t="s">
        <v>4</v>
      </c>
      <c r="C13" s="30"/>
      <c r="D13" s="30"/>
      <c r="E13" s="30"/>
      <c r="F13" s="30"/>
      <c r="G13" s="30"/>
      <c r="H13" s="30"/>
      <c r="I13" s="30"/>
      <c r="L13" s="5"/>
    </row>
    <row r="14" spans="1:17" ht="15" customHeight="1" thickTop="1" x14ac:dyDescent="0.25">
      <c r="B14" s="4"/>
      <c r="C14" s="18"/>
      <c r="D14" s="4"/>
      <c r="E14" s="4"/>
      <c r="F14" s="4"/>
      <c r="G14" s="4"/>
      <c r="H14" s="4"/>
    </row>
    <row r="15" spans="1:17" ht="15" customHeight="1" x14ac:dyDescent="0.25">
      <c r="B15" s="33" t="s">
        <v>3</v>
      </c>
      <c r="C15" s="34"/>
      <c r="D15" s="34"/>
      <c r="E15" s="34"/>
      <c r="F15" s="34"/>
      <c r="G15" s="35"/>
      <c r="H15" s="8"/>
      <c r="I15" s="24">
        <f>(67-I10)*I8</f>
        <v>422400</v>
      </c>
    </row>
    <row r="16" spans="1:17" ht="15" customHeight="1" x14ac:dyDescent="0.25">
      <c r="B16" s="33" t="s">
        <v>15</v>
      </c>
      <c r="C16" s="34"/>
      <c r="D16" s="34"/>
      <c r="E16" s="34"/>
      <c r="F16" s="34"/>
      <c r="G16" s="35"/>
      <c r="H16" s="8"/>
      <c r="I16" s="24">
        <f>23*I9</f>
        <v>151800</v>
      </c>
    </row>
    <row r="17" spans="2:12" ht="15" customHeight="1" x14ac:dyDescent="0.25">
      <c r="B17" s="33" t="s">
        <v>16</v>
      </c>
      <c r="C17" s="34"/>
      <c r="D17" s="34"/>
      <c r="E17" s="34"/>
      <c r="F17" s="34"/>
      <c r="G17" s="35"/>
      <c r="H17" s="8"/>
      <c r="I17" s="24">
        <f>SUM(I15:I16)</f>
        <v>574200</v>
      </c>
    </row>
    <row r="18" spans="2:12" ht="15" customHeight="1" x14ac:dyDescent="0.25">
      <c r="B18" s="4"/>
      <c r="C18" s="4"/>
      <c r="D18" s="4"/>
      <c r="E18" s="4"/>
      <c r="F18" s="4"/>
      <c r="G18" s="4"/>
      <c r="H18" s="4"/>
      <c r="I18" s="1"/>
    </row>
    <row r="19" spans="2:12" ht="39.950000000000003" customHeight="1" thickBot="1" x14ac:dyDescent="0.35">
      <c r="B19" s="30" t="s">
        <v>10</v>
      </c>
      <c r="C19" s="30"/>
      <c r="D19" s="30"/>
      <c r="E19" s="30"/>
      <c r="F19" s="30"/>
      <c r="G19" s="30"/>
      <c r="H19" s="30"/>
      <c r="I19" s="30"/>
      <c r="L19" s="5"/>
    </row>
    <row r="20" spans="2:12" ht="15" customHeight="1" thickTop="1" x14ac:dyDescent="0.25">
      <c r="B20" s="4"/>
      <c r="C20" s="4"/>
      <c r="D20" s="4"/>
      <c r="E20" s="4"/>
      <c r="F20" s="4"/>
      <c r="G20" s="4"/>
      <c r="H20" s="4"/>
      <c r="I20" s="23"/>
    </row>
    <row r="21" spans="2:12" ht="15" customHeight="1" x14ac:dyDescent="0.25">
      <c r="B21" s="33" t="s">
        <v>9</v>
      </c>
      <c r="C21" s="34"/>
      <c r="D21" s="34"/>
      <c r="E21" s="34"/>
      <c r="F21" s="34"/>
      <c r="G21" s="34"/>
      <c r="H21" s="34"/>
      <c r="I21" s="35"/>
    </row>
    <row r="22" spans="2:12" ht="15" customHeight="1" x14ac:dyDescent="0.25">
      <c r="B22" s="36" t="s">
        <v>5</v>
      </c>
      <c r="C22" s="37"/>
      <c r="D22" s="37"/>
      <c r="E22" s="37"/>
      <c r="F22" s="37"/>
      <c r="G22" s="38"/>
      <c r="H22" s="20"/>
      <c r="I22" s="25">
        <f>ROUND((I17/I11*100),-3)</f>
        <v>574000</v>
      </c>
    </row>
    <row r="23" spans="2:12" ht="15" customHeight="1" x14ac:dyDescent="0.25">
      <c r="B23" s="33" t="s">
        <v>6</v>
      </c>
      <c r="C23" s="34"/>
      <c r="D23" s="34"/>
      <c r="E23" s="34"/>
      <c r="F23" s="34"/>
      <c r="G23" s="35"/>
      <c r="H23" s="8"/>
      <c r="I23" s="24">
        <f>ROUND((IF(I11&lt;90,(I17/I11*100),(I17/2/I11*100))),-3)</f>
        <v>287000</v>
      </c>
    </row>
    <row r="24" spans="2:12" ht="15" customHeight="1" x14ac:dyDescent="0.25">
      <c r="B24" s="33" t="s">
        <v>26</v>
      </c>
      <c r="C24" s="34"/>
      <c r="D24" s="34"/>
      <c r="E24" s="34"/>
      <c r="F24" s="34"/>
      <c r="G24" s="35"/>
      <c r="H24" s="8"/>
      <c r="I24" s="24">
        <f>ROUND((IF(I11&lt;80,(I17/1.35),(IF(I11&lt;90,(I17/1.65),(IF(I11&lt;100,(I17/1.95),(I17/2.25))))))),-3)</f>
        <v>255000</v>
      </c>
    </row>
    <row r="25" spans="2:12" ht="15" customHeight="1" x14ac:dyDescent="0.25">
      <c r="B25" s="33" t="s">
        <v>7</v>
      </c>
      <c r="C25" s="34"/>
      <c r="D25" s="34"/>
      <c r="E25" s="34"/>
      <c r="F25" s="34"/>
      <c r="G25" s="35"/>
      <c r="H25" s="8"/>
      <c r="I25" s="24">
        <f>ROUND((IF(I11&lt;80,(I17/2),(IF(I11&lt;90,(I17/2.5),(IF(I11&lt;100,(I17/3),(I17/3.5))))))),-3)</f>
        <v>164000</v>
      </c>
    </row>
    <row r="26" spans="2:12" ht="15" customHeight="1" x14ac:dyDescent="0.25">
      <c r="B26" s="33" t="s">
        <v>8</v>
      </c>
      <c r="C26" s="34"/>
      <c r="D26" s="34"/>
      <c r="E26" s="34"/>
      <c r="F26" s="34"/>
      <c r="G26" s="35"/>
      <c r="H26" s="8"/>
      <c r="I26" s="24">
        <f>ROUND((IF(I11&lt;80,(I17/2.2),(IF(I11&lt;90,(I17/3),(IF(I11&lt;100,(I17/4),(I17/5))))))),-3)</f>
        <v>115000</v>
      </c>
      <c r="L26" s="6"/>
    </row>
    <row r="27" spans="2:12" ht="15" customHeight="1" x14ac:dyDescent="0.25">
      <c r="B27" s="4"/>
      <c r="C27" s="4"/>
      <c r="D27" s="4"/>
      <c r="E27" s="4"/>
      <c r="F27" s="4"/>
      <c r="G27" s="4"/>
      <c r="H27" s="4"/>
    </row>
    <row r="28" spans="2:12" ht="30" customHeight="1" x14ac:dyDescent="0.25">
      <c r="B28" s="31" t="s">
        <v>17</v>
      </c>
      <c r="C28" s="31"/>
      <c r="D28" s="31"/>
      <c r="E28" s="31"/>
      <c r="F28" s="31"/>
      <c r="G28" s="31"/>
      <c r="H28" s="31"/>
      <c r="I28" s="31"/>
      <c r="K28" s="7"/>
      <c r="L28" s="7"/>
    </row>
    <row r="29" spans="2:12" ht="45" customHeight="1" x14ac:dyDescent="0.25">
      <c r="B29" s="31" t="s">
        <v>18</v>
      </c>
      <c r="C29" s="31"/>
      <c r="D29" s="31"/>
      <c r="E29" s="31"/>
      <c r="F29" s="31"/>
      <c r="G29" s="31"/>
      <c r="H29" s="31"/>
      <c r="I29" s="31"/>
      <c r="K29" s="7"/>
      <c r="L29" s="7"/>
    </row>
    <row r="30" spans="2:12" ht="45" customHeight="1" x14ac:dyDescent="0.25">
      <c r="B30" s="31" t="s">
        <v>19</v>
      </c>
      <c r="C30" s="31"/>
      <c r="D30" s="31"/>
      <c r="E30" s="31"/>
      <c r="F30" s="31"/>
      <c r="G30" s="31"/>
      <c r="H30" s="31"/>
      <c r="I30" s="31"/>
      <c r="K30" s="7"/>
      <c r="L30" s="7"/>
    </row>
    <row r="31" spans="2:12" ht="22.5" hidden="1" customHeight="1" x14ac:dyDescent="0.25">
      <c r="B31" s="15"/>
      <c r="C31" s="15"/>
      <c r="D31" s="15"/>
      <c r="E31" s="15"/>
      <c r="F31" s="15"/>
      <c r="G31" s="15"/>
      <c r="H31" s="15"/>
      <c r="I31" s="15"/>
      <c r="K31" s="7"/>
      <c r="L31" s="7"/>
    </row>
    <row r="32" spans="2:12" ht="80.099999999999994" customHeight="1" x14ac:dyDescent="0.25">
      <c r="B32" s="31" t="s">
        <v>20</v>
      </c>
      <c r="C32" s="31"/>
      <c r="D32" s="31"/>
      <c r="E32" s="31"/>
      <c r="F32" s="31"/>
      <c r="G32" s="31"/>
      <c r="H32" s="31"/>
      <c r="I32" s="31"/>
      <c r="K32" s="7"/>
      <c r="L32" s="7"/>
    </row>
    <row r="33" spans="2:9" ht="30" customHeight="1" x14ac:dyDescent="0.25">
      <c r="B33" s="31" t="s">
        <v>21</v>
      </c>
      <c r="C33" s="31"/>
      <c r="D33" s="31"/>
      <c r="E33" s="31"/>
      <c r="F33" s="31"/>
      <c r="G33" s="31"/>
      <c r="H33" s="31"/>
      <c r="I33" s="31"/>
    </row>
    <row r="34" spans="2:9" ht="30" customHeight="1" x14ac:dyDescent="0.25">
      <c r="B34" s="31" t="s">
        <v>22</v>
      </c>
      <c r="C34" s="31"/>
      <c r="D34" s="31"/>
      <c r="E34" s="31"/>
      <c r="F34" s="31"/>
      <c r="G34" s="31"/>
      <c r="H34" s="31"/>
      <c r="I34" s="31"/>
    </row>
    <row r="35" spans="2:9" x14ac:dyDescent="0.25">
      <c r="B35" s="31" t="s">
        <v>23</v>
      </c>
      <c r="C35" s="31"/>
      <c r="D35" s="31"/>
      <c r="E35" s="31"/>
      <c r="F35" s="31"/>
      <c r="G35" s="31"/>
      <c r="H35" s="31"/>
      <c r="I35" s="31"/>
    </row>
    <row r="36" spans="2:9" s="4" customFormat="1" x14ac:dyDescent="0.25">
      <c r="B36" s="26" t="s">
        <v>24</v>
      </c>
      <c r="C36" s="26"/>
      <c r="D36" s="26"/>
      <c r="E36" s="26"/>
      <c r="F36" s="26"/>
      <c r="G36" s="26"/>
      <c r="H36" s="26"/>
      <c r="I36" s="26"/>
    </row>
    <row r="37" spans="2:9" s="4" customFormat="1" x14ac:dyDescent="0.25"/>
    <row r="38" spans="2:9" s="4" customFormat="1" x14ac:dyDescent="0.25"/>
    <row r="39" spans="2:9" s="4" customFormat="1" x14ac:dyDescent="0.25"/>
    <row r="40" spans="2:9" s="4" customFormat="1" x14ac:dyDescent="0.25"/>
    <row r="41" spans="2:9" s="4" customFormat="1" x14ac:dyDescent="0.25"/>
    <row r="42" spans="2:9" s="4" customFormat="1" x14ac:dyDescent="0.25"/>
    <row r="43" spans="2:9" s="4" customFormat="1" x14ac:dyDescent="0.25"/>
    <row r="44" spans="2:9" s="4" customFormat="1" x14ac:dyDescent="0.25"/>
    <row r="45" spans="2:9" s="4" customFormat="1" x14ac:dyDescent="0.25"/>
    <row r="46" spans="2:9" s="4" customFormat="1" x14ac:dyDescent="0.25"/>
    <row r="47" spans="2:9" s="4" customFormat="1" x14ac:dyDescent="0.25"/>
    <row r="48" spans="2:9"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sheetData>
  <sheetProtection password="CFF5" sheet="1" objects="1" scenarios="1" selectLockedCells="1"/>
  <mergeCells count="27">
    <mergeCell ref="B7:G7"/>
    <mergeCell ref="B1:I3"/>
    <mergeCell ref="B4:I4"/>
    <mergeCell ref="B34:I34"/>
    <mergeCell ref="B35:I35"/>
    <mergeCell ref="B10:G10"/>
    <mergeCell ref="B6:G6"/>
    <mergeCell ref="B15:G15"/>
    <mergeCell ref="B16:G16"/>
    <mergeCell ref="B17:G17"/>
    <mergeCell ref="B21:I21"/>
    <mergeCell ref="B22:G22"/>
    <mergeCell ref="B23:G23"/>
    <mergeCell ref="B24:G24"/>
    <mergeCell ref="B25:G25"/>
    <mergeCell ref="B26:G26"/>
    <mergeCell ref="B36:I36"/>
    <mergeCell ref="B8:G8"/>
    <mergeCell ref="B9:G9"/>
    <mergeCell ref="B11:G11"/>
    <mergeCell ref="B19:I19"/>
    <mergeCell ref="B13:I13"/>
    <mergeCell ref="B32:I32"/>
    <mergeCell ref="B33:I33"/>
    <mergeCell ref="B28:I28"/>
    <mergeCell ref="B29:I29"/>
    <mergeCell ref="B30:I30"/>
  </mergeCells>
  <dataValidations count="2">
    <dataValidation type="list" allowBlank="1" showInputMessage="1" showErrorMessage="1" sqref="I11">
      <formula1>"70,80,90,100"</formula1>
    </dataValidation>
    <dataValidation type="whole" allowBlank="1" showInputMessage="1" showErrorMessage="1" sqref="I10">
      <formula1>16</formula1>
      <formula2>66</formula2>
    </dataValidation>
  </dataValidations>
  <pageMargins left="0.7" right="0.7" top="0.78740157499999996" bottom="0.78740157499999996" header="0.3" footer="0.3"/>
  <pageSetup paperSize="9" scale="86" orientation="portrait"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Unfall Summenempfehlung</vt:lpstr>
      <vt:lpstr>'Unfall Summenempfehlung'!Druckbereich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Abroudi, Farid</cp:lastModifiedBy>
  <cp:lastPrinted>2018-04-05T12:08:13Z</cp:lastPrinted>
  <dcterms:created xsi:type="dcterms:W3CDTF">2017-09-20T16:32:37Z</dcterms:created>
  <dcterms:modified xsi:type="dcterms:W3CDTF">2018-04-10T13:09:54Z</dcterms:modified>
</cp:coreProperties>
</file>